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filterPrivacy="1" defaultThemeVersion="202300"/>
  <xr:revisionPtr revIDLastSave="0" documentId="8_{3D867D32-5465-42CB-A94E-3F08EF47CFA1}" xr6:coauthVersionLast="47" xr6:coauthVersionMax="47" xr10:uidLastSave="{00000000-0000-0000-0000-000000000000}"/>
  <bookViews>
    <workbookView xWindow="-108" yWindow="-108" windowWidth="23256" windowHeight="12576" xr2:uid="{2869603F-7120-46F0-9748-1AD9FC895F31}"/>
  </bookViews>
  <sheets>
    <sheet name="Lekári (Graf 1 + 2)" sheetId="1" r:id="rId1"/>
    <sheet name="Daň z nehnuteľností (Graf 3)" sheetId="7" r:id="rId2"/>
    <sheet name="Rast HDP (Graf 4)" sheetId="9" r:id="rId3"/>
    <sheet name="Výskum a vývoj (Graf 5 + 6)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4" l="1"/>
  <c r="C28" i="4"/>
  <c r="D28" i="4"/>
  <c r="E28" i="4"/>
  <c r="F28" i="4"/>
  <c r="B23" i="1"/>
  <c r="B24" i="1"/>
  <c r="C23" i="1"/>
  <c r="D23" i="1"/>
  <c r="E23" i="1"/>
  <c r="C24" i="1"/>
  <c r="D24" i="1"/>
  <c r="E24" i="1"/>
  <c r="E10" i="1"/>
  <c r="G10" i="1"/>
  <c r="D10" i="1"/>
  <c r="B10" i="1"/>
  <c r="C10" i="1"/>
  <c r="F10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5">
    <s v="ThisWorkbookDataModel"/>
    <s v="[Annex_A_TTR_data].[TIME].&amp;[2022]"/>
    <s v="[Annex_A_TTR_data].[Indicator].&amp;[r]"/>
    <s v="[Measures].[Sum of revenue_share]"/>
    <s v="[geo - TTR].[protocol order].&amp;[1.6E1]"/>
    <s v="[geo - TTR].[description].&amp;[Luxembourg]"/>
    <s v="[geo - TTR].[protocol order].&amp;[2.E1]"/>
    <s v="[geo - TTR].[description].&amp;[Austria]"/>
    <s v="[geo - TTR].[protocol order].&amp;[6.]"/>
    <s v="[geo - TTR].[description].&amp;[Estonia]"/>
    <s v="[geo - TTR].[protocol order].&amp;[3.]"/>
    <s v="[geo - TTR].[description].&amp;[Czechia]"/>
    <s v="[geo - TTR].[protocol order].&amp;[2.]"/>
    <s v="[geo - TTR].[description].&amp;[Bulgaria]"/>
    <s v="[geo - TTR].[protocol order].&amp;[1.5E1]"/>
    <s v="[geo - TTR].[description].&amp;[Lithuania]"/>
    <s v="[geo - TTR].[protocol order].&amp;[1.7E1]"/>
    <s v="[geo - TTR].[description].&amp;[Hungary]"/>
    <s v="[geo - TTR].[protocol order].&amp;[5.]"/>
    <s v="[geo - TTR].[description].&amp;[Germany]"/>
    <s v="[geo - TTR].[protocol order].&amp;[2.4E1]"/>
    <s v="[geo - TTR].[description].&amp;[Slovenia]"/>
    <s v="[geo - TTR].[protocol order].&amp;[2.5E1]"/>
    <s v="[geo - TTR].[description].&amp;[Slovakia]"/>
    <s v="[geo - TTR].[protocol order].&amp;[2.7E1]"/>
    <s v="[geo - TTR].[description].&amp;[Sweden]"/>
    <s v="[geo - TTR].[protocol order].&amp;[1.1E1]"/>
    <s v="[geo - TTR].[description].&amp;[Croatia]"/>
    <s v="[geo - TTR].[protocol order].&amp;[2.3E1]"/>
    <s v="[geo - TTR].[description].&amp;[Romania]"/>
    <s v="[geo - TTR].[protocol order].&amp;[2.6E1]"/>
    <s v="[geo - TTR].[description].&amp;[Finland]"/>
    <s v="[geo - TTR].[protocol order].&amp;[1.9E1]"/>
    <s v="[geo - TTR].[description].&amp;[Netherlands]"/>
    <s v="[geo - TTR].[protocol order].&amp;[2.2E1]"/>
    <s v="[geo - TTR].[description].&amp;[Portugal]"/>
    <s v="[geo - TTR].[protocol order].&amp;[7.]"/>
    <s v="[geo - TTR].[description].&amp;[Ireland]"/>
    <s v="[geo - TTR].[protocol order].&amp;[1.4E1]"/>
    <s v="[geo - TTR].[description].&amp;[Latvia]"/>
    <s v="[geo - TTR].[description].&amp;[EU-27]"/>
    <s v="[geo - TTR].[protocol order].&amp;[1.]"/>
    <s v="[geo - TTR].[description].&amp;[Belgium]"/>
    <s v="[geo - TTR].[protocol order].&amp;[2.1E1]"/>
    <s v="[geo - TTR].[description].&amp;[Poland]"/>
    <s v="[geo - TTR].[protocol order].&amp;[9.]"/>
    <s v="[geo - TTR].[description].&amp;[Spain]"/>
    <s v="[geo - TTR].[protocol order].&amp;[1.2E1]"/>
    <s v="[geo - TTR].[description].&amp;[Italy]"/>
    <s v="[geo - TTR].[protocol order].&amp;[4.]"/>
    <s v="[geo - TTR].[description].&amp;[Denmark]"/>
    <s v="[geo - TTR].[protocol order].&amp;[1.E1]"/>
    <s v="[geo - TTR].[description].&amp;[France]"/>
    <s v="[geo - TTR].[protocol order].&amp;[8.]"/>
    <s v="[geo - TTR].[description].&amp;[Greece]"/>
  </metadataStrings>
  <mdxMetadata count="27">
    <mdx n="0" f="m">
      <t c="1">
        <n x="1"/>
      </t>
    </mdx>
    <mdx n="0" f="v">
      <t c="5">
        <n x="2"/>
        <n x="3"/>
        <n x="4"/>
        <n x="5"/>
        <n x="1"/>
      </t>
    </mdx>
    <mdx n="0" f="v">
      <t c="5">
        <n x="2"/>
        <n x="3"/>
        <n x="6"/>
        <n x="7"/>
        <n x="1"/>
      </t>
    </mdx>
    <mdx n="0" f="v">
      <t c="5">
        <n x="2"/>
        <n x="3"/>
        <n x="8"/>
        <n x="9"/>
        <n x="1"/>
      </t>
    </mdx>
    <mdx n="0" f="v">
      <t c="5">
        <n x="2"/>
        <n x="3"/>
        <n x="10"/>
        <n x="11"/>
        <n x="1"/>
      </t>
    </mdx>
    <mdx n="0" f="v">
      <t c="5">
        <n x="2"/>
        <n x="3"/>
        <n x="12"/>
        <n x="13"/>
        <n x="1"/>
      </t>
    </mdx>
    <mdx n="0" f="v">
      <t c="5">
        <n x="2"/>
        <n x="3"/>
        <n x="14"/>
        <n x="15"/>
        <n x="1"/>
      </t>
    </mdx>
    <mdx n="0" f="v">
      <t c="5">
        <n x="2"/>
        <n x="3"/>
        <n x="16"/>
        <n x="17"/>
        <n x="1"/>
      </t>
    </mdx>
    <mdx n="0" f="v">
      <t c="5">
        <n x="2"/>
        <n x="3"/>
        <n x="18"/>
        <n x="19"/>
        <n x="1"/>
      </t>
    </mdx>
    <mdx n="0" f="v">
      <t c="5">
        <n x="2"/>
        <n x="3"/>
        <n x="20"/>
        <n x="21"/>
        <n x="1"/>
      </t>
    </mdx>
    <mdx n="0" f="v">
      <t c="5">
        <n x="2"/>
        <n x="3"/>
        <n x="22"/>
        <n x="23"/>
        <n x="1"/>
      </t>
    </mdx>
    <mdx n="0" f="v">
      <t c="5">
        <n x="2"/>
        <n x="3"/>
        <n x="24"/>
        <n x="25"/>
        <n x="1"/>
      </t>
    </mdx>
    <mdx n="0" f="v">
      <t c="5">
        <n x="2"/>
        <n x="3"/>
        <n x="26"/>
        <n x="27"/>
        <n x="1"/>
      </t>
    </mdx>
    <mdx n="0" f="v">
      <t c="5">
        <n x="2"/>
        <n x="3"/>
        <n x="28"/>
        <n x="29"/>
        <n x="1"/>
      </t>
    </mdx>
    <mdx n="0" f="v">
      <t c="5">
        <n x="2"/>
        <n x="3"/>
        <n x="30"/>
        <n x="31"/>
        <n x="1"/>
      </t>
    </mdx>
    <mdx n="0" f="v">
      <t c="5">
        <n x="2"/>
        <n x="3"/>
        <n x="32"/>
        <n x="33"/>
        <n x="1"/>
      </t>
    </mdx>
    <mdx n="0" f="v">
      <t c="5">
        <n x="2"/>
        <n x="3"/>
        <n x="34"/>
        <n x="35"/>
        <n x="1"/>
      </t>
    </mdx>
    <mdx n="0" f="v">
      <t c="5">
        <n x="2"/>
        <n x="3"/>
        <n x="36"/>
        <n x="37"/>
        <n x="1"/>
      </t>
    </mdx>
    <mdx n="0" f="v">
      <t c="5">
        <n x="2"/>
        <n x="3"/>
        <n x="38"/>
        <n x="39"/>
        <n x="1"/>
      </t>
    </mdx>
    <mdx n="0" f="v">
      <t c="4">
        <n x="2"/>
        <n x="3"/>
        <n x="40"/>
        <n x="1"/>
      </t>
    </mdx>
    <mdx n="0" f="v">
      <t c="5">
        <n x="2"/>
        <n x="3"/>
        <n x="41"/>
        <n x="42"/>
        <n x="1"/>
      </t>
    </mdx>
    <mdx n="0" f="v">
      <t c="5">
        <n x="2"/>
        <n x="3"/>
        <n x="43"/>
        <n x="44"/>
        <n x="1"/>
      </t>
    </mdx>
    <mdx n="0" f="v">
      <t c="5">
        <n x="2"/>
        <n x="3"/>
        <n x="45"/>
        <n x="46"/>
        <n x="1"/>
      </t>
    </mdx>
    <mdx n="0" f="v">
      <t c="5">
        <n x="2"/>
        <n x="3"/>
        <n x="47"/>
        <n x="48"/>
        <n x="1"/>
      </t>
    </mdx>
    <mdx n="0" f="v">
      <t c="5">
        <n x="2"/>
        <n x="3"/>
        <n x="49"/>
        <n x="50"/>
        <n x="1"/>
      </t>
    </mdx>
    <mdx n="0" f="v">
      <t c="5">
        <n x="2"/>
        <n x="3"/>
        <n x="51"/>
        <n x="52"/>
        <n x="1"/>
      </t>
    </mdx>
    <mdx n="0" f="v">
      <t c="5">
        <n x="2"/>
        <n x="3"/>
        <n x="53"/>
        <n x="54"/>
        <n x="1"/>
      </t>
    </mdx>
  </mdxMetadata>
  <valueMetadata count="27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  <bk>
      <rc t="1" v="16"/>
    </bk>
    <bk>
      <rc t="1" v="17"/>
    </bk>
    <bk>
      <rc t="1" v="18"/>
    </bk>
    <bk>
      <rc t="1" v="19"/>
    </bk>
    <bk>
      <rc t="1" v="20"/>
    </bk>
    <bk>
      <rc t="1" v="21"/>
    </bk>
    <bk>
      <rc t="1" v="22"/>
    </bk>
    <bk>
      <rc t="1" v="23"/>
    </bk>
    <bk>
      <rc t="1" v="24"/>
    </bk>
    <bk>
      <rc t="1" v="25"/>
    </bk>
    <bk>
      <rc t="1" v="26"/>
    </bk>
  </valueMetadata>
</metadata>
</file>

<file path=xl/sharedStrings.xml><?xml version="1.0" encoding="utf-8"?>
<sst xmlns="http://schemas.openxmlformats.org/spreadsheetml/2006/main" count="92" uniqueCount="75">
  <si>
    <t>2022</t>
  </si>
  <si>
    <t>Zdroj: Eurostat</t>
  </si>
  <si>
    <t>Poľsko</t>
  </si>
  <si>
    <t>Maďarsko</t>
  </si>
  <si>
    <t>Česko</t>
  </si>
  <si>
    <t>Rakúsko</t>
  </si>
  <si>
    <t>Slovensko</t>
  </si>
  <si>
    <t>Zdravie</t>
  </si>
  <si>
    <t>Priemyselná výroba a technológie</t>
  </si>
  <si>
    <t>Kultúra, rekreácia, náboženstvo a masmédiá</t>
  </si>
  <si>
    <t>Obrana</t>
  </si>
  <si>
    <t>Životné prostredie</t>
  </si>
  <si>
    <t>Link: https://ec.europa.eu/eurostat/databrowser/view/GBA_NABSFIN07__custom_12530682/default/table?lang=en</t>
  </si>
  <si>
    <t>Výdavky zo štátneho rozpočtu na R&amp;D podľa sektorov (% z celkových výdavkov)</t>
  </si>
  <si>
    <t>Priemer EÚ</t>
  </si>
  <si>
    <t xml:space="preserve">Výdavky zo štátneho rozpočtu na R&amp;D v krajinách V4 a Rakúsku (% HDP) </t>
  </si>
  <si>
    <t>Link: https://ec.europa.eu/eurostat/databrowser/view/gba_nabsfin07__custom_12531096/default/table?lang=en</t>
  </si>
  <si>
    <t>Graf 1: Lekárske miesta všeobecných lekárov a pediatrov</t>
  </si>
  <si>
    <t>všeobecné lekárstvo
1.1.2024</t>
  </si>
  <si>
    <t>všeobecné lekárstvo
1.1.2023</t>
  </si>
  <si>
    <t>všeobecné lekárstvo
1.1.2022</t>
  </si>
  <si>
    <t>primárna pediatria 
1.1.2023</t>
  </si>
  <si>
    <t>verejná minimálna sieť (normatív)</t>
  </si>
  <si>
    <t>verejná sieť (existujúci počet lekárskych miest)</t>
  </si>
  <si>
    <t>počet chýbajúcich lekárskych miest</t>
  </si>
  <si>
    <t>Link: https://www.udzs-sk.sk/urad/vseobecna-ambulantna-starostlivost-vas/vyhodnotenie-stavu-verejnej-minimalnej-siete-poskytovatelov-vseobecnej-ambulantnej-starostlivosti/</t>
  </si>
  <si>
    <t>Zdroj: Úrad pre dohľad nad zdravotnou starostlivosťou</t>
  </si>
  <si>
    <t>celkový počet návštev VAS</t>
  </si>
  <si>
    <t>ambulancie všeobecného lekárstva pre deti a dorast</t>
  </si>
  <si>
    <t>ambulancie všeobecného lekárstva pre dospelých</t>
  </si>
  <si>
    <t>počet návštev vo VAS (v mil.)</t>
  </si>
  <si>
    <t>priemerný mesačný počet návštev u pediatra (deti a dorast)</t>
  </si>
  <si>
    <t>priemerný mesačný počet návštev u všeobecného lekára (dospelých)</t>
  </si>
  <si>
    <t>primárna pediatria
1.1.2022</t>
  </si>
  <si>
    <t>primárna pediatria 
1.1.2024</t>
  </si>
  <si>
    <t>Zdroj: dáta zdravotných poisťovní, zverejňuje aj Národné centrum zdravotníckych informácií</t>
  </si>
  <si>
    <t>Link: https://www.nczisk.sk/Statisticke_vystupy/Zdravotnicka_rocenka/Pages/default.aspx</t>
  </si>
  <si>
    <t>počet chýbajúcich lekárskych miest (%)</t>
  </si>
  <si>
    <t>NEDOSTATOK VŠEOBECNÝCH LEKÁROV PRE DOSPELÝCH AJ PEDIATROV SA PREHLBUJE</t>
  </si>
  <si>
    <t>Podiel dane z nehnuteľností na celkovom daňovom výnose (%, 2022)</t>
  </si>
  <si>
    <t>PODIEL DANE Z NEHNUTEĽNOSTÍ NA DAŇOVÝCH PRÍJMOCH JE POD PRIEMEROM EÚ</t>
  </si>
  <si>
    <t>Zdroj: Európska komisia</t>
  </si>
  <si>
    <t xml:space="preserve">Link: https://taxation-customs.ec.europa.eu/system/files/2023-04/Property-taxes.xlsx </t>
  </si>
  <si>
    <t>Luxembursko</t>
  </si>
  <si>
    <t>Estónsko</t>
  </si>
  <si>
    <t>Bulharsko</t>
  </si>
  <si>
    <t>Litva</t>
  </si>
  <si>
    <t>Nemecko</t>
  </si>
  <si>
    <t>Slovinsko</t>
  </si>
  <si>
    <t>Švédsko</t>
  </si>
  <si>
    <t>Chorvátsko</t>
  </si>
  <si>
    <t>Rumunsko</t>
  </si>
  <si>
    <t>Fínsko</t>
  </si>
  <si>
    <t>Holandsko</t>
  </si>
  <si>
    <t>Portugalsko</t>
  </si>
  <si>
    <t>Írsko</t>
  </si>
  <si>
    <t>Lotyšsko</t>
  </si>
  <si>
    <t>EU27</t>
  </si>
  <si>
    <t>Belgicko</t>
  </si>
  <si>
    <t>Španielsko</t>
  </si>
  <si>
    <t>Taliansko</t>
  </si>
  <si>
    <t>Dánsko</t>
  </si>
  <si>
    <t>Francúzsko</t>
  </si>
  <si>
    <t>Grécko</t>
  </si>
  <si>
    <t>RAST EKONOMIKY SA V DRUHOM ŠTVRŤROKU MIERNE SPOMALIL</t>
  </si>
  <si>
    <t>Medziročný a medzištvrťročný rast HDP v druhom štvrťroku 2024 (%)</t>
  </si>
  <si>
    <t>EÚ</t>
  </si>
  <si>
    <t>Medzištvrťročná zmena</t>
  </si>
  <si>
    <t>Medziročná zmena</t>
  </si>
  <si>
    <t>Link: https://ec.europa.eu/eurostat/en/web/products-euro-indicators/w/2-14082024-ap</t>
  </si>
  <si>
    <t>Graf 2: Priemerný mesačný počet návštev na jedného lekára</t>
  </si>
  <si>
    <t>ROZPOČTOVÉ VÝDAVKY NA VÝSKUM A VÝVOJ V EÚ VLANI STAGNOVALI, NA SLOVENSKU KLESLI</t>
  </si>
  <si>
    <t>Vedomostný pokrok financovaný fondami VVŠ</t>
  </si>
  <si>
    <t>Iné</t>
  </si>
  <si>
    <t>Vedomostný pokrok financovaný inými ako fondami VVŠ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</si>
</sst>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.0%"/>
    <numFmt numFmtId="165" formatCode="0.0"/>
  </numFmts>
  <fonts count="10" x14ac:knownFonts="1">
    <font>
      <sz val="11"/>
      <color theme="1"/>
      <name val="Aptos Narrow"/>
      <family val="2"/>
      <charset val="238"/>
      <scheme val="minor"/>
    </font>
    <font>
      <sz val="11"/>
      <color indexed="8"/>
      <name val="Aptos Narrow"/>
      <family val="2"/>
      <scheme val="minor"/>
    </font>
    <font>
      <sz val="11"/>
      <color theme="1"/>
      <name val="Aptos Narrow"/>
      <family val="2"/>
      <charset val="238"/>
      <scheme val="minor"/>
    </font>
    <font>
      <b/>
      <sz val="10"/>
      <color rgb="FF162C6E"/>
      <name val="Work Sans"/>
      <charset val="238"/>
    </font>
    <font>
      <sz val="10"/>
      <color theme="1"/>
      <name val="Work Sans"/>
      <charset val="238"/>
    </font>
    <font>
      <b/>
      <i/>
      <sz val="10"/>
      <color rgb="FF162C6E"/>
      <name val="Work Sans"/>
      <charset val="238"/>
    </font>
    <font>
      <i/>
      <sz val="10"/>
      <color theme="1"/>
      <name val="Work Sans"/>
      <charset val="238"/>
    </font>
    <font>
      <sz val="10"/>
      <color theme="1"/>
      <name val="Aptos Narrow"/>
      <family val="2"/>
      <charset val="238"/>
      <scheme val="minor"/>
    </font>
    <font>
      <sz val="10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 applyAlignment="1">
      <alignment horizontal="left" vertical="center" readingOrder="1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1" fontId="4" fillId="0" borderId="0" xfId="0" applyNumberFormat="1" applyFont="1" applyAlignment="1">
      <alignment horizontal="right"/>
    </xf>
    <xf numFmtId="1" fontId="4" fillId="0" borderId="0" xfId="0" applyNumberFormat="1" applyFont="1"/>
    <xf numFmtId="9" fontId="4" fillId="0" borderId="0" xfId="3" applyFont="1" applyAlignment="1">
      <alignment horizontal="right"/>
    </xf>
    <xf numFmtId="0" fontId="4" fillId="0" borderId="0" xfId="0" applyFont="1" applyAlignment="1">
      <alignment horizontal="right"/>
    </xf>
    <xf numFmtId="2" fontId="4" fillId="0" borderId="0" xfId="0" applyNumberFormat="1" applyFont="1" applyAlignment="1">
      <alignment horizontal="right"/>
    </xf>
    <xf numFmtId="0" fontId="6" fillId="0" borderId="0" xfId="0" applyFont="1"/>
    <xf numFmtId="0" fontId="3" fillId="0" borderId="0" xfId="0" applyFont="1"/>
    <xf numFmtId="2" fontId="4" fillId="0" borderId="0" xfId="0" applyNumberFormat="1" applyFont="1"/>
    <xf numFmtId="0" fontId="7" fillId="0" borderId="0" xfId="0" applyFont="1"/>
    <xf numFmtId="0" fontId="3" fillId="0" borderId="0" xfId="0" applyFont="1" applyAlignment="1">
      <alignment horizontal="left" vertical="center" readingOrder="1"/>
    </xf>
    <xf numFmtId="0" fontId="8" fillId="0" borderId="0" xfId="0" applyFont="1"/>
    <xf numFmtId="2" fontId="9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165" fontId="8" fillId="0" borderId="0" xfId="0" applyNumberFormat="1" applyFont="1" applyAlignment="1">
      <alignment horizontal="center" vertical="center"/>
    </xf>
    <xf numFmtId="165" fontId="4" fillId="0" borderId="0" xfId="0" applyNumberFormat="1" applyFont="1"/>
    <xf numFmtId="164" fontId="4" fillId="0" borderId="0" xfId="3" applyNumberFormat="1" applyFont="1"/>
    <xf numFmtId="164" fontId="4" fillId="0" borderId="0" xfId="0" applyNumberFormat="1" applyFont="1"/>
  </cellXfs>
  <cellStyles count="4">
    <cellStyle name="Normal 3" xfId="1" xr:uid="{FC45464E-AF9F-473C-BD7B-C02D6B72AC57}"/>
    <cellStyle name="Normálna" xfId="0" builtinId="0"/>
    <cellStyle name="Normálna 2" xfId="2" xr:uid="{7EA2C273-5309-4196-BF31-F2F401B71FD1}"/>
    <cellStyle name="Percentá" xfId="3" builtinId="5"/>
  </cellStyles>
  <dxfs count="0"/>
  <tableStyles count="1" defaultTableStyle="TableStyleMedium2" defaultPivotStyle="PivotStyleLight16">
    <tableStyle name="Invisible" pivot="0" table="0" count="0" xr9:uid="{D62D3234-13CE-471A-BFB0-51172CEC616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E6613-EA02-41FA-B5E6-1A08E78C03CC}">
  <dimension ref="A1:G44"/>
  <sheetViews>
    <sheetView tabSelected="1" workbookViewId="0">
      <selection activeCell="L21" sqref="A1:XFD1048576"/>
    </sheetView>
  </sheetViews>
  <sheetFormatPr defaultColWidth="9.109375" defaultRowHeight="16.8" x14ac:dyDescent="0.45"/>
  <cols>
    <col min="1" max="1" width="50.33203125" style="2" customWidth="1"/>
    <col min="2" max="4" width="19.6640625" style="2" customWidth="1"/>
    <col min="5" max="7" width="15.88671875" style="2" customWidth="1"/>
    <col min="8" max="16384" width="9.109375" style="2"/>
  </cols>
  <sheetData>
    <row r="1" spans="1:7" x14ac:dyDescent="0.45">
      <c r="A1" s="1" t="s">
        <v>38</v>
      </c>
    </row>
    <row r="2" spans="1:7" ht="15" customHeight="1" x14ac:dyDescent="0.45"/>
    <row r="3" spans="1:7" ht="16.5" customHeight="1" x14ac:dyDescent="0.45">
      <c r="A3" s="3" t="s">
        <v>17</v>
      </c>
    </row>
    <row r="4" spans="1:7" ht="15" customHeight="1" x14ac:dyDescent="0.45">
      <c r="A4" s="3"/>
    </row>
    <row r="5" spans="1:7" ht="16.5" customHeight="1" x14ac:dyDescent="0.45">
      <c r="A5" s="4"/>
      <c r="B5" s="5"/>
      <c r="C5" s="5"/>
      <c r="D5" s="5"/>
    </row>
    <row r="6" spans="1:7" s="6" customFormat="1" ht="50.4" x14ac:dyDescent="0.3">
      <c r="B6" s="7" t="s">
        <v>20</v>
      </c>
      <c r="C6" s="7" t="s">
        <v>19</v>
      </c>
      <c r="D6" s="7" t="s">
        <v>18</v>
      </c>
      <c r="E6" s="7" t="s">
        <v>33</v>
      </c>
      <c r="F6" s="7" t="s">
        <v>21</v>
      </c>
      <c r="G6" s="7" t="s">
        <v>34</v>
      </c>
    </row>
    <row r="7" spans="1:7" ht="16.5" customHeight="1" x14ac:dyDescent="0.45">
      <c r="A7" s="8" t="s">
        <v>22</v>
      </c>
      <c r="B7" s="9">
        <v>2453</v>
      </c>
      <c r="C7" s="9">
        <v>2432</v>
      </c>
      <c r="D7" s="9">
        <v>2444</v>
      </c>
      <c r="E7" s="10">
        <v>1195</v>
      </c>
      <c r="F7" s="10">
        <v>1156</v>
      </c>
      <c r="G7" s="10">
        <v>1152</v>
      </c>
    </row>
    <row r="8" spans="1:7" ht="16.5" customHeight="1" x14ac:dyDescent="0.45">
      <c r="A8" s="8" t="s">
        <v>23</v>
      </c>
      <c r="B8" s="9">
        <v>2071</v>
      </c>
      <c r="C8" s="9">
        <v>1951</v>
      </c>
      <c r="D8" s="9">
        <v>1917</v>
      </c>
      <c r="E8" s="10">
        <v>993</v>
      </c>
      <c r="F8" s="10">
        <v>936</v>
      </c>
      <c r="G8" s="10">
        <v>920</v>
      </c>
    </row>
    <row r="9" spans="1:7" ht="16.5" customHeight="1" x14ac:dyDescent="0.45">
      <c r="A9" s="8" t="s">
        <v>24</v>
      </c>
      <c r="B9" s="9">
        <v>400</v>
      </c>
      <c r="C9" s="9">
        <v>484</v>
      </c>
      <c r="D9" s="9">
        <v>533</v>
      </c>
      <c r="E9" s="10">
        <v>223</v>
      </c>
      <c r="F9" s="10">
        <v>229</v>
      </c>
      <c r="G9" s="10">
        <v>236</v>
      </c>
    </row>
    <row r="10" spans="1:7" ht="16.5" customHeight="1" x14ac:dyDescent="0.45">
      <c r="A10" s="8" t="s">
        <v>37</v>
      </c>
      <c r="B10" s="11">
        <f t="shared" ref="B10:G10" si="0">B9/B7</f>
        <v>0.16306563391765186</v>
      </c>
      <c r="C10" s="11">
        <f t="shared" si="0"/>
        <v>0.19901315789473684</v>
      </c>
      <c r="D10" s="11">
        <f t="shared" si="0"/>
        <v>0.21808510638297873</v>
      </c>
      <c r="E10" s="11">
        <f t="shared" si="0"/>
        <v>0.18661087866108786</v>
      </c>
      <c r="F10" s="11">
        <f t="shared" si="0"/>
        <v>0.1980968858131488</v>
      </c>
      <c r="G10" s="11">
        <f t="shared" si="0"/>
        <v>0.2048611111111111</v>
      </c>
    </row>
    <row r="11" spans="1:7" ht="16.5" customHeight="1" x14ac:dyDescent="0.45">
      <c r="A11" s="12"/>
      <c r="B11" s="13"/>
      <c r="C11" s="13"/>
      <c r="D11" s="13"/>
      <c r="E11" s="9"/>
    </row>
    <row r="12" spans="1:7" ht="16.5" customHeight="1" x14ac:dyDescent="0.45">
      <c r="A12" s="14"/>
      <c r="E12" s="9"/>
    </row>
    <row r="13" spans="1:7" ht="16.5" customHeight="1" x14ac:dyDescent="0.45">
      <c r="A13" s="14"/>
      <c r="E13" s="9"/>
    </row>
    <row r="14" spans="1:7" ht="15" customHeight="1" x14ac:dyDescent="0.45">
      <c r="E14" s="11"/>
    </row>
    <row r="15" spans="1:7" ht="16.5" customHeight="1" x14ac:dyDescent="0.45">
      <c r="A15" s="2" t="s">
        <v>26</v>
      </c>
    </row>
    <row r="16" spans="1:7" x14ac:dyDescent="0.45">
      <c r="A16" s="2" t="s">
        <v>25</v>
      </c>
    </row>
    <row r="17" spans="1:6" x14ac:dyDescent="0.45">
      <c r="A17" s="15"/>
    </row>
    <row r="18" spans="1:6" x14ac:dyDescent="0.45">
      <c r="A18" s="3" t="s">
        <v>70</v>
      </c>
    </row>
    <row r="19" spans="1:6" x14ac:dyDescent="0.45">
      <c r="A19" s="2" t="s">
        <v>30</v>
      </c>
      <c r="B19" s="2">
        <v>2020</v>
      </c>
      <c r="C19" s="2">
        <v>2021</v>
      </c>
      <c r="D19" s="2">
        <v>2022</v>
      </c>
      <c r="E19" s="2">
        <v>2023</v>
      </c>
    </row>
    <row r="20" spans="1:6" x14ac:dyDescent="0.45">
      <c r="A20" s="2" t="s">
        <v>27</v>
      </c>
      <c r="B20" s="16">
        <v>20.302880999999999</v>
      </c>
      <c r="C20" s="16">
        <v>20.017728000000002</v>
      </c>
      <c r="D20" s="16">
        <v>21.329998</v>
      </c>
      <c r="E20" s="16">
        <v>21.242650000000001</v>
      </c>
    </row>
    <row r="21" spans="1:6" x14ac:dyDescent="0.45">
      <c r="A21" s="2" t="s">
        <v>28</v>
      </c>
      <c r="B21" s="16">
        <v>4.6636249999999997</v>
      </c>
      <c r="C21" s="16">
        <v>4.8653339999999998</v>
      </c>
      <c r="D21" s="16">
        <v>6.2340629999999999</v>
      </c>
      <c r="E21" s="16">
        <v>6.2022130000000004</v>
      </c>
    </row>
    <row r="22" spans="1:6" x14ac:dyDescent="0.45">
      <c r="A22" s="2" t="s">
        <v>29</v>
      </c>
      <c r="B22" s="16">
        <v>15.639256</v>
      </c>
      <c r="C22" s="16">
        <v>15.152393999999999</v>
      </c>
      <c r="D22" s="16">
        <v>15.095935000000001</v>
      </c>
      <c r="E22" s="16">
        <v>15.040437000000001</v>
      </c>
    </row>
    <row r="23" spans="1:6" x14ac:dyDescent="0.45">
      <c r="A23" s="2" t="s">
        <v>31</v>
      </c>
      <c r="B23" s="10">
        <f>(B21*1000000/1031)/12</f>
        <v>376.94996766892979</v>
      </c>
      <c r="C23" s="10">
        <f>(C21*1000000/E8)/12</f>
        <v>408.30261832829814</v>
      </c>
      <c r="D23" s="10">
        <f>(D21*1000000/F8)/12</f>
        <v>555.02697649572644</v>
      </c>
      <c r="E23" s="10">
        <f>(E21*1000000/G8)/12</f>
        <v>561.79465579710143</v>
      </c>
      <c r="F23" s="16"/>
    </row>
    <row r="24" spans="1:6" x14ac:dyDescent="0.45">
      <c r="A24" s="2" t="s">
        <v>32</v>
      </c>
      <c r="B24" s="10">
        <f>(B22*1000000/1940)/12</f>
        <v>671.78934707903784</v>
      </c>
      <c r="C24" s="10">
        <f>(C22*1000000/B8)/12</f>
        <v>609.70521487204246</v>
      </c>
      <c r="D24" s="10">
        <f>(D22*1000000/C8)/12</f>
        <v>644.79476336921232</v>
      </c>
      <c r="E24" s="10">
        <f>(E22*1000000/D8)/12</f>
        <v>653.81833594157536</v>
      </c>
      <c r="F24" s="16"/>
    </row>
    <row r="25" spans="1:6" x14ac:dyDescent="0.45">
      <c r="B25" s="16"/>
      <c r="C25" s="16"/>
      <c r="D25" s="16"/>
      <c r="E25" s="16"/>
      <c r="F25" s="16"/>
    </row>
    <row r="26" spans="1:6" x14ac:dyDescent="0.45">
      <c r="B26" s="16"/>
      <c r="C26" s="16"/>
      <c r="D26" s="16"/>
      <c r="E26" s="16"/>
      <c r="F26" s="16"/>
    </row>
    <row r="28" spans="1:6" x14ac:dyDescent="0.45">
      <c r="A28" s="2" t="s">
        <v>35</v>
      </c>
    </row>
    <row r="29" spans="1:6" x14ac:dyDescent="0.45">
      <c r="A29" s="2" t="s">
        <v>36</v>
      </c>
    </row>
    <row r="42" spans="1:7" x14ac:dyDescent="0.45">
      <c r="A42" s="17"/>
      <c r="B42" s="17"/>
      <c r="C42" s="17"/>
      <c r="D42" s="17"/>
      <c r="E42" s="17"/>
      <c r="F42" s="17"/>
      <c r="G42" s="17"/>
    </row>
    <row r="43" spans="1:7" x14ac:dyDescent="0.45">
      <c r="A43" s="17"/>
      <c r="B43" s="17"/>
      <c r="C43" s="17"/>
      <c r="D43" s="17"/>
      <c r="E43" s="17"/>
      <c r="F43" s="17"/>
      <c r="G43" s="17"/>
    </row>
    <row r="44" spans="1:7" x14ac:dyDescent="0.45">
      <c r="A44" s="17"/>
      <c r="B44" s="17"/>
      <c r="C44" s="17"/>
      <c r="D44" s="17"/>
      <c r="E44" s="17"/>
      <c r="F44" s="17"/>
      <c r="G44" s="17"/>
    </row>
  </sheetData>
  <mergeCells count="1">
    <mergeCell ref="B5:D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B2304-0F31-4EC3-9BC6-3A3054EC3B41}">
  <dimension ref="A1:L35"/>
  <sheetViews>
    <sheetView workbookViewId="0">
      <selection activeCell="K15" sqref="A1:XFD1048576"/>
    </sheetView>
  </sheetViews>
  <sheetFormatPr defaultColWidth="9.109375" defaultRowHeight="16.8" x14ac:dyDescent="0.45"/>
  <cols>
    <col min="1" max="1" width="23.33203125" style="2" customWidth="1"/>
    <col min="2" max="2" width="13.33203125" style="2" customWidth="1"/>
    <col min="3" max="3" width="12" style="2" customWidth="1"/>
    <col min="4" max="16384" width="9.109375" style="2"/>
  </cols>
  <sheetData>
    <row r="1" spans="1:12" x14ac:dyDescent="0.45">
      <c r="A1" s="18" t="s">
        <v>40</v>
      </c>
      <c r="B1" s="18"/>
      <c r="C1" s="18"/>
      <c r="D1" s="18"/>
      <c r="E1" s="18"/>
      <c r="F1" s="18"/>
      <c r="G1" s="18"/>
      <c r="H1" s="18"/>
      <c r="I1" s="18"/>
      <c r="J1" s="18"/>
    </row>
    <row r="3" spans="1:12" x14ac:dyDescent="0.45">
      <c r="A3" s="3" t="s">
        <v>39</v>
      </c>
    </row>
    <row r="5" spans="1:12" x14ac:dyDescent="0.45">
      <c r="A5" s="19"/>
      <c r="B5" s="20" t="s" vm="1">
        <v>0</v>
      </c>
    </row>
    <row r="6" spans="1:12" x14ac:dyDescent="0.45">
      <c r="A6" s="21" t="s">
        <v>43</v>
      </c>
      <c r="B6" s="22" vm="2">
        <v>0.15040700000000001</v>
      </c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2" x14ac:dyDescent="0.45">
      <c r="A7" s="21" t="s">
        <v>5</v>
      </c>
      <c r="B7" s="22" vm="3">
        <v>0.41065099999999999</v>
      </c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2" x14ac:dyDescent="0.45">
      <c r="A8" s="21" t="s">
        <v>44</v>
      </c>
      <c r="B8" s="22" vm="4">
        <v>0.497226</v>
      </c>
    </row>
    <row r="9" spans="1:12" x14ac:dyDescent="0.45">
      <c r="A9" s="21" t="s">
        <v>4</v>
      </c>
      <c r="B9" s="22" vm="5">
        <v>0.51597700000000002</v>
      </c>
    </row>
    <row r="10" spans="1:12" x14ac:dyDescent="0.45">
      <c r="A10" s="21" t="s">
        <v>45</v>
      </c>
      <c r="B10" s="22" vm="6">
        <v>0.74465700000000001</v>
      </c>
    </row>
    <row r="11" spans="1:12" x14ac:dyDescent="0.45">
      <c r="A11" s="21" t="s">
        <v>46</v>
      </c>
      <c r="B11" s="22" vm="7">
        <v>0.89746400000000004</v>
      </c>
    </row>
    <row r="12" spans="1:12" x14ac:dyDescent="0.45">
      <c r="A12" s="21" t="s">
        <v>3</v>
      </c>
      <c r="B12" s="22" vm="8">
        <v>0.95796899999999996</v>
      </c>
    </row>
    <row r="13" spans="1:12" x14ac:dyDescent="0.45">
      <c r="A13" s="21" t="s">
        <v>47</v>
      </c>
      <c r="B13" s="22" vm="9">
        <v>0.96631800000000001</v>
      </c>
    </row>
    <row r="14" spans="1:12" x14ac:dyDescent="0.45">
      <c r="A14" s="21" t="s">
        <v>48</v>
      </c>
      <c r="B14" s="22" vm="10">
        <v>1.2168829999999999</v>
      </c>
    </row>
    <row r="15" spans="1:12" x14ac:dyDescent="0.45">
      <c r="A15" s="21" t="s">
        <v>6</v>
      </c>
      <c r="B15" s="22" vm="11">
        <v>1.2289030000000001</v>
      </c>
    </row>
    <row r="16" spans="1:12" x14ac:dyDescent="0.45">
      <c r="A16" s="21" t="s">
        <v>49</v>
      </c>
      <c r="B16" s="22" vm="12">
        <v>1.543806</v>
      </c>
    </row>
    <row r="17" spans="1:2" x14ac:dyDescent="0.45">
      <c r="A17" s="21" t="s">
        <v>50</v>
      </c>
      <c r="B17" s="22" vm="13">
        <v>1.5446949999999999</v>
      </c>
    </row>
    <row r="18" spans="1:2" x14ac:dyDescent="0.45">
      <c r="A18" s="21" t="s">
        <v>51</v>
      </c>
      <c r="B18" s="22" vm="14">
        <v>1.6904049999999999</v>
      </c>
    </row>
    <row r="19" spans="1:2" x14ac:dyDescent="0.45">
      <c r="A19" s="21" t="s">
        <v>52</v>
      </c>
      <c r="B19" s="22" vm="15">
        <v>1.7702640000000001</v>
      </c>
    </row>
    <row r="20" spans="1:2" x14ac:dyDescent="0.45">
      <c r="A20" s="21" t="s">
        <v>53</v>
      </c>
      <c r="B20" s="22" vm="16">
        <v>1.8511489999999999</v>
      </c>
    </row>
    <row r="21" spans="1:2" x14ac:dyDescent="0.45">
      <c r="A21" s="21" t="s">
        <v>54</v>
      </c>
      <c r="B21" s="22" vm="17">
        <v>1.8650150000000001</v>
      </c>
    </row>
    <row r="22" spans="1:2" x14ac:dyDescent="0.45">
      <c r="A22" s="21" t="s">
        <v>55</v>
      </c>
      <c r="B22" s="22" vm="18">
        <v>1.936428</v>
      </c>
    </row>
    <row r="23" spans="1:2" x14ac:dyDescent="0.45">
      <c r="A23" s="21" t="s">
        <v>56</v>
      </c>
      <c r="B23" s="22" vm="19">
        <v>1.95549</v>
      </c>
    </row>
    <row r="24" spans="1:2" x14ac:dyDescent="0.45">
      <c r="A24" s="21" t="s">
        <v>57</v>
      </c>
      <c r="B24" s="22" vm="20">
        <v>2.5059529999999999</v>
      </c>
    </row>
    <row r="25" spans="1:2" x14ac:dyDescent="0.45">
      <c r="A25" s="21" t="s">
        <v>58</v>
      </c>
      <c r="B25" s="22" vm="21">
        <v>2.7557399999999999</v>
      </c>
    </row>
    <row r="26" spans="1:2" x14ac:dyDescent="0.45">
      <c r="A26" s="21" t="s">
        <v>2</v>
      </c>
      <c r="B26" s="22" vm="22">
        <v>2.8458640000000002</v>
      </c>
    </row>
    <row r="27" spans="1:2" x14ac:dyDescent="0.45">
      <c r="A27" s="21" t="s">
        <v>59</v>
      </c>
      <c r="B27" s="22" vm="23">
        <v>2.9428109999999998</v>
      </c>
    </row>
    <row r="28" spans="1:2" x14ac:dyDescent="0.45">
      <c r="A28" s="21" t="s">
        <v>60</v>
      </c>
      <c r="B28" s="22" vm="24">
        <v>3.1444549999999998</v>
      </c>
    </row>
    <row r="29" spans="1:2" x14ac:dyDescent="0.45">
      <c r="A29" s="21" t="s">
        <v>61</v>
      </c>
      <c r="B29" s="22" vm="25">
        <v>4.0031689999999998</v>
      </c>
    </row>
    <row r="30" spans="1:2" x14ac:dyDescent="0.45">
      <c r="A30" s="21" t="s">
        <v>62</v>
      </c>
      <c r="B30" s="22" vm="26">
        <v>4.8152869999999997</v>
      </c>
    </row>
    <row r="31" spans="1:2" x14ac:dyDescent="0.45">
      <c r="A31" s="21" t="s">
        <v>63</v>
      </c>
      <c r="B31" s="22" vm="27">
        <v>5.2282359999999999</v>
      </c>
    </row>
    <row r="34" spans="1:1" x14ac:dyDescent="0.45">
      <c r="A34" s="2" t="s">
        <v>41</v>
      </c>
    </row>
    <row r="35" spans="1:1" x14ac:dyDescent="0.45">
      <c r="A35" s="2" t="s">
        <v>42</v>
      </c>
    </row>
  </sheetData>
  <mergeCells count="1">
    <mergeCell ref="A1:J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3E39E-520A-45C7-9505-84240F9C019E}">
  <dimension ref="A1:M15"/>
  <sheetViews>
    <sheetView workbookViewId="0">
      <selection activeCell="A4" sqref="A1:XFD1048576"/>
    </sheetView>
  </sheetViews>
  <sheetFormatPr defaultColWidth="9.109375" defaultRowHeight="16.8" x14ac:dyDescent="0.45"/>
  <cols>
    <col min="1" max="1" width="18.88671875" style="2" customWidth="1"/>
    <col min="2" max="2" width="27.44140625" style="2" customWidth="1"/>
    <col min="3" max="3" width="21.33203125" style="2" customWidth="1"/>
    <col min="4" max="4" width="11" style="2" customWidth="1"/>
    <col min="5" max="7" width="9.33203125" style="2" bestFit="1" customWidth="1"/>
    <col min="8" max="8" width="9.5546875" style="2" bestFit="1" customWidth="1"/>
    <col min="9" max="9" width="9.44140625" style="2" bestFit="1" customWidth="1"/>
    <col min="10" max="10" width="10.44140625" style="2" bestFit="1" customWidth="1"/>
    <col min="11" max="11" width="9.109375" style="2" bestFit="1" customWidth="1"/>
    <col min="12" max="16384" width="9.109375" style="2"/>
  </cols>
  <sheetData>
    <row r="1" spans="1:13" x14ac:dyDescent="0.45">
      <c r="A1" s="15" t="s">
        <v>64</v>
      </c>
    </row>
    <row r="2" spans="1:13" x14ac:dyDescent="0.45">
      <c r="A2" s="15"/>
    </row>
    <row r="3" spans="1:13" ht="13.95" customHeight="1" x14ac:dyDescent="0.45"/>
    <row r="4" spans="1:13" x14ac:dyDescent="0.45">
      <c r="A4" s="3" t="s">
        <v>65</v>
      </c>
    </row>
    <row r="6" spans="1:13" x14ac:dyDescent="0.45">
      <c r="B6" s="2" t="s">
        <v>67</v>
      </c>
      <c r="C6" s="2" t="s">
        <v>68</v>
      </c>
    </row>
    <row r="7" spans="1:13" x14ac:dyDescent="0.45">
      <c r="A7" s="2" t="s">
        <v>3</v>
      </c>
      <c r="B7" s="23">
        <v>-0.2</v>
      </c>
      <c r="C7" s="23">
        <v>1.3</v>
      </c>
      <c r="J7" s="16"/>
      <c r="K7" s="16"/>
      <c r="L7" s="16"/>
      <c r="M7" s="16"/>
    </row>
    <row r="8" spans="1:13" x14ac:dyDescent="0.45">
      <c r="A8" s="2" t="s">
        <v>5</v>
      </c>
      <c r="B8" s="23">
        <v>0</v>
      </c>
      <c r="C8" s="23">
        <v>0</v>
      </c>
      <c r="J8" s="16"/>
      <c r="K8" s="16"/>
      <c r="L8" s="16"/>
    </row>
    <row r="9" spans="1:13" x14ac:dyDescent="0.45">
      <c r="A9" s="2" t="s">
        <v>66</v>
      </c>
      <c r="B9" s="23">
        <v>0.3</v>
      </c>
      <c r="C9" s="23">
        <v>0.8</v>
      </c>
      <c r="J9" s="16"/>
      <c r="K9" s="16"/>
      <c r="L9" s="16"/>
      <c r="M9" s="16"/>
    </row>
    <row r="10" spans="1:13" x14ac:dyDescent="0.45">
      <c r="A10" s="2" t="s">
        <v>4</v>
      </c>
      <c r="B10" s="23">
        <v>0.3</v>
      </c>
      <c r="C10" s="23">
        <v>0.4</v>
      </c>
      <c r="J10" s="16"/>
      <c r="K10" s="16"/>
      <c r="L10" s="16"/>
    </row>
    <row r="11" spans="1:13" x14ac:dyDescent="0.45">
      <c r="A11" s="2" t="s">
        <v>6</v>
      </c>
      <c r="B11" s="23">
        <v>0.4</v>
      </c>
      <c r="C11" s="23">
        <v>2.1</v>
      </c>
      <c r="J11" s="16"/>
      <c r="K11" s="16"/>
      <c r="L11" s="16"/>
    </row>
    <row r="12" spans="1:13" x14ac:dyDescent="0.45">
      <c r="A12" s="2" t="s">
        <v>2</v>
      </c>
      <c r="B12" s="23">
        <v>1.5</v>
      </c>
      <c r="C12" s="23">
        <v>4</v>
      </c>
      <c r="D12" s="16"/>
      <c r="E12" s="16"/>
      <c r="F12" s="16"/>
      <c r="G12" s="16"/>
      <c r="H12" s="16"/>
      <c r="I12" s="16"/>
      <c r="J12" s="16"/>
      <c r="K12" s="16"/>
      <c r="L12" s="16"/>
    </row>
    <row r="14" spans="1:13" x14ac:dyDescent="0.45">
      <c r="A14" s="2" t="s">
        <v>1</v>
      </c>
    </row>
    <row r="15" spans="1:13" x14ac:dyDescent="0.45">
      <c r="A15" s="2" t="s">
        <v>69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D1240-BACC-4ACD-924E-D1B3F7F6FE52}">
  <dimension ref="A1:M31"/>
  <sheetViews>
    <sheetView workbookViewId="0">
      <selection activeCell="A22" sqref="A22"/>
    </sheetView>
  </sheetViews>
  <sheetFormatPr defaultColWidth="9.109375" defaultRowHeight="16.8" x14ac:dyDescent="0.45"/>
  <cols>
    <col min="1" max="1" width="56.44140625" style="2" customWidth="1"/>
    <col min="2" max="2" width="11" style="2" bestFit="1" customWidth="1"/>
    <col min="3" max="3" width="11.6640625" style="2" customWidth="1"/>
    <col min="4" max="4" width="11" style="2" customWidth="1"/>
    <col min="5" max="7" width="9.33203125" style="2" bestFit="1" customWidth="1"/>
    <col min="8" max="8" width="9.5546875" style="2" bestFit="1" customWidth="1"/>
    <col min="9" max="9" width="9.44140625" style="2" bestFit="1" customWidth="1"/>
    <col min="10" max="10" width="10.44140625" style="2" bestFit="1" customWidth="1"/>
    <col min="11" max="11" width="9.109375" style="2" bestFit="1" customWidth="1"/>
    <col min="12" max="16384" width="9.109375" style="2"/>
  </cols>
  <sheetData>
    <row r="1" spans="1:13" x14ac:dyDescent="0.45">
      <c r="A1" s="15" t="s">
        <v>71</v>
      </c>
    </row>
    <row r="2" spans="1:13" x14ac:dyDescent="0.45">
      <c r="A2" s="15"/>
    </row>
    <row r="3" spans="1:13" ht="13.95" customHeight="1" x14ac:dyDescent="0.45"/>
    <row r="4" spans="1:13" x14ac:dyDescent="0.45">
      <c r="A4" s="3" t="s">
        <v>15</v>
      </c>
    </row>
    <row r="6" spans="1:13" x14ac:dyDescent="0.45">
      <c r="B6" s="2">
        <v>2014</v>
      </c>
      <c r="C6" s="2">
        <v>2015</v>
      </c>
      <c r="D6" s="2">
        <v>2016</v>
      </c>
      <c r="E6" s="2">
        <v>2017</v>
      </c>
      <c r="F6" s="2">
        <v>2018</v>
      </c>
      <c r="G6" s="2">
        <v>2019</v>
      </c>
      <c r="H6" s="2">
        <v>2020</v>
      </c>
      <c r="I6" s="2">
        <v>2021</v>
      </c>
      <c r="J6" s="2">
        <v>2022</v>
      </c>
      <c r="K6" s="2">
        <v>2023</v>
      </c>
    </row>
    <row r="7" spans="1:13" x14ac:dyDescent="0.45">
      <c r="A7" s="2" t="s">
        <v>4</v>
      </c>
      <c r="B7" s="23">
        <v>0.63</v>
      </c>
      <c r="C7" s="2">
        <v>0.6</v>
      </c>
      <c r="D7" s="23">
        <v>0.57999999999999996</v>
      </c>
      <c r="E7" s="2">
        <v>0.6</v>
      </c>
      <c r="F7" s="23">
        <v>0.62</v>
      </c>
      <c r="G7" s="23">
        <v>0.62</v>
      </c>
      <c r="H7" s="23">
        <v>0.67</v>
      </c>
      <c r="I7" s="23">
        <v>0.63</v>
      </c>
      <c r="J7" s="23">
        <v>0.56999999999999995</v>
      </c>
      <c r="K7" s="23">
        <v>0.52</v>
      </c>
      <c r="L7" s="16"/>
      <c r="M7" s="16"/>
    </row>
    <row r="8" spans="1:13" x14ac:dyDescent="0.45">
      <c r="A8" s="2" t="s">
        <v>3</v>
      </c>
      <c r="B8" s="23">
        <v>0.28000000000000003</v>
      </c>
      <c r="C8" s="23">
        <v>0.28000000000000003</v>
      </c>
      <c r="D8" s="23">
        <v>0.39</v>
      </c>
      <c r="E8" s="23">
        <v>0.35</v>
      </c>
      <c r="F8" s="2">
        <v>0.3</v>
      </c>
      <c r="G8" s="23">
        <v>0.27</v>
      </c>
      <c r="H8" s="23">
        <v>0.53</v>
      </c>
      <c r="I8" s="23">
        <v>0.45</v>
      </c>
      <c r="J8" s="23">
        <v>0.31</v>
      </c>
      <c r="K8" s="23">
        <v>0.23</v>
      </c>
      <c r="L8" s="16"/>
    </row>
    <row r="9" spans="1:13" x14ac:dyDescent="0.45">
      <c r="A9" s="2" t="s">
        <v>5</v>
      </c>
      <c r="B9" s="23">
        <v>0.79</v>
      </c>
      <c r="C9" s="2">
        <v>0.8</v>
      </c>
      <c r="D9" s="2">
        <v>0.8</v>
      </c>
      <c r="E9" s="23">
        <v>0.78</v>
      </c>
      <c r="F9" s="23">
        <v>0.76</v>
      </c>
      <c r="G9" s="23">
        <v>0.76</v>
      </c>
      <c r="H9" s="23">
        <v>0.86</v>
      </c>
      <c r="I9" s="23">
        <v>0.81</v>
      </c>
      <c r="J9" s="23">
        <v>0.81</v>
      </c>
      <c r="K9" s="23">
        <v>0.87</v>
      </c>
      <c r="L9" s="16"/>
      <c r="M9" s="16"/>
    </row>
    <row r="10" spans="1:13" x14ac:dyDescent="0.45">
      <c r="A10" s="2" t="s">
        <v>2</v>
      </c>
      <c r="B10" s="23">
        <v>0.44</v>
      </c>
      <c r="C10" s="23">
        <v>0.41</v>
      </c>
      <c r="D10" s="23">
        <v>0.33</v>
      </c>
      <c r="E10" s="23">
        <v>0.36</v>
      </c>
      <c r="F10" s="23">
        <v>0.28000000000000003</v>
      </c>
      <c r="G10" s="23">
        <v>0.44</v>
      </c>
      <c r="H10" s="23">
        <v>0.44</v>
      </c>
      <c r="I10" s="23">
        <v>0.46</v>
      </c>
      <c r="J10" s="23">
        <v>0.42</v>
      </c>
      <c r="K10" s="23">
        <v>0.46</v>
      </c>
      <c r="L10" s="16"/>
    </row>
    <row r="11" spans="1:13" x14ac:dyDescent="0.45">
      <c r="A11" s="2" t="s">
        <v>6</v>
      </c>
      <c r="B11" s="23">
        <v>0.38</v>
      </c>
      <c r="C11" s="23">
        <v>0.41</v>
      </c>
      <c r="D11" s="23">
        <v>0.37</v>
      </c>
      <c r="E11" s="23">
        <v>0.36</v>
      </c>
      <c r="F11" s="23">
        <v>0.37</v>
      </c>
      <c r="G11" s="23">
        <v>0.38</v>
      </c>
      <c r="H11" s="23">
        <v>0.41</v>
      </c>
      <c r="I11" s="23">
        <v>0.41</v>
      </c>
      <c r="J11" s="23">
        <v>0.38</v>
      </c>
      <c r="K11" s="23">
        <v>0.34</v>
      </c>
      <c r="L11" s="16"/>
    </row>
    <row r="12" spans="1:13" x14ac:dyDescent="0.45">
      <c r="A12" s="2" t="s">
        <v>14</v>
      </c>
      <c r="B12" s="23">
        <v>0.53777777777777791</v>
      </c>
      <c r="C12" s="23">
        <v>0.53407407407407403</v>
      </c>
      <c r="D12" s="23">
        <v>0.51888888888888884</v>
      </c>
      <c r="E12" s="23">
        <v>0.50777777777777766</v>
      </c>
      <c r="F12" s="23">
        <v>0.5133333333333332</v>
      </c>
      <c r="G12" s="23">
        <v>0.52740740740740732</v>
      </c>
      <c r="H12" s="23">
        <v>0.59222222222222198</v>
      </c>
      <c r="I12" s="23">
        <v>0.57259259259259265</v>
      </c>
      <c r="J12" s="23">
        <v>0.54592592592592615</v>
      </c>
      <c r="K12" s="23">
        <v>0.5537037037037037</v>
      </c>
      <c r="L12" s="16"/>
    </row>
    <row r="14" spans="1:13" x14ac:dyDescent="0.45">
      <c r="A14" s="2" t="s">
        <v>1</v>
      </c>
    </row>
    <row r="15" spans="1:13" x14ac:dyDescent="0.45">
      <c r="A15" s="2" t="s">
        <v>16</v>
      </c>
    </row>
    <row r="18" spans="1:11" x14ac:dyDescent="0.45">
      <c r="A18" s="3" t="s">
        <v>13</v>
      </c>
    </row>
    <row r="20" spans="1:11" x14ac:dyDescent="0.45">
      <c r="B20" s="23" t="s">
        <v>6</v>
      </c>
      <c r="C20" s="23" t="s">
        <v>4</v>
      </c>
      <c r="D20" s="23" t="s">
        <v>3</v>
      </c>
      <c r="E20" s="2" t="s">
        <v>2</v>
      </c>
      <c r="F20" s="2" t="s">
        <v>5</v>
      </c>
    </row>
    <row r="21" spans="1:11" x14ac:dyDescent="0.45">
      <c r="A21" s="2" t="s">
        <v>72</v>
      </c>
      <c r="B21" s="24">
        <v>0.42440777760913923</v>
      </c>
      <c r="C21" s="24">
        <v>0.26712550230361404</v>
      </c>
      <c r="D21" s="24">
        <v>3.6359773586050956E-2</v>
      </c>
      <c r="E21" s="24">
        <v>0.47447757099556609</v>
      </c>
      <c r="F21" s="24">
        <v>0.53923650180349658</v>
      </c>
    </row>
    <row r="22" spans="1:11" x14ac:dyDescent="0.45">
      <c r="A22" s="2" t="s">
        <v>74</v>
      </c>
      <c r="B22" s="24">
        <v>0.16825789168106117</v>
      </c>
      <c r="C22" s="24">
        <v>0.32753655461867703</v>
      </c>
      <c r="D22" s="24">
        <v>0.32122641611692709</v>
      </c>
      <c r="E22" s="24">
        <v>0.35972233519008773</v>
      </c>
      <c r="F22" s="24">
        <v>0.12825463642481025</v>
      </c>
      <c r="G22" s="25"/>
      <c r="H22" s="25"/>
      <c r="I22" s="25"/>
      <c r="J22" s="25"/>
      <c r="K22" s="25"/>
    </row>
    <row r="23" spans="1:11" x14ac:dyDescent="0.45">
      <c r="A23" s="2" t="s">
        <v>7</v>
      </c>
      <c r="B23" s="24">
        <v>8.0970587030733163E-2</v>
      </c>
      <c r="C23" s="24">
        <v>6.4990601858491912E-2</v>
      </c>
      <c r="D23" s="24">
        <v>0.1065038729272306</v>
      </c>
      <c r="E23" s="24">
        <v>3.8054282298387337E-2</v>
      </c>
      <c r="F23" s="24">
        <v>4.5546524031888726E-2</v>
      </c>
    </row>
    <row r="24" spans="1:11" x14ac:dyDescent="0.45">
      <c r="A24" s="2" t="s">
        <v>8</v>
      </c>
      <c r="B24" s="24">
        <v>7.6133070257221949E-2</v>
      </c>
      <c r="C24" s="24">
        <v>0.11057599158570677</v>
      </c>
      <c r="D24" s="24">
        <v>0.11335655861203307</v>
      </c>
      <c r="E24" s="24">
        <v>7.7007643041368977E-3</v>
      </c>
      <c r="F24" s="24">
        <v>0.15908021074211784</v>
      </c>
    </row>
    <row r="25" spans="1:11" x14ac:dyDescent="0.45">
      <c r="A25" s="2" t="s">
        <v>9</v>
      </c>
      <c r="B25" s="24">
        <v>4.6561098945045523E-2</v>
      </c>
      <c r="C25" s="24">
        <v>1.5147740797495842E-2</v>
      </c>
      <c r="D25" s="24">
        <v>1.319808619078692E-2</v>
      </c>
      <c r="E25" s="24">
        <v>5.7256487197898415E-4</v>
      </c>
      <c r="F25" s="24">
        <v>3.7864205820681389E-3</v>
      </c>
    </row>
    <row r="26" spans="1:11" x14ac:dyDescent="0.45">
      <c r="A26" s="2" t="s">
        <v>10</v>
      </c>
      <c r="B26" s="24">
        <v>3.8232764539652943E-2</v>
      </c>
      <c r="C26" s="24">
        <v>7.6053233489088348E-3</v>
      </c>
      <c r="D26" s="24">
        <v>6.5773642415978176E-2</v>
      </c>
      <c r="E26" s="24">
        <v>0.10104487258536653</v>
      </c>
      <c r="F26" s="24">
        <v>1.5985565319587937E-3</v>
      </c>
    </row>
    <row r="27" spans="1:11" x14ac:dyDescent="0.45">
      <c r="A27" s="2" t="s">
        <v>11</v>
      </c>
      <c r="B27" s="24">
        <v>3.4409488085687646E-2</v>
      </c>
      <c r="C27" s="24">
        <v>2.4732712829532561E-2</v>
      </c>
      <c r="D27" s="24">
        <v>2.5019565165550567E-2</v>
      </c>
      <c r="E27" s="24">
        <v>5.6521831659513983E-3</v>
      </c>
      <c r="F27" s="24">
        <v>1.3683193548472101E-2</v>
      </c>
    </row>
    <row r="28" spans="1:11" x14ac:dyDescent="0.45">
      <c r="A28" s="2" t="s">
        <v>73</v>
      </c>
      <c r="B28" s="24">
        <f>100%-SUM(B21:B27)</f>
        <v>0.13102732185145838</v>
      </c>
      <c r="C28" s="24">
        <f>100%-SUM(C21:C27)</f>
        <v>0.18228557265757295</v>
      </c>
      <c r="D28" s="24">
        <f>100%-SUM(D21:D27)</f>
        <v>0.31856208498544258</v>
      </c>
      <c r="E28" s="24">
        <f>100%-SUM(E21:E27)</f>
        <v>1.2775426588525041E-2</v>
      </c>
      <c r="F28" s="24">
        <f>100%-SUM(F21:F27)</f>
        <v>0.10881395633518742</v>
      </c>
    </row>
    <row r="30" spans="1:11" x14ac:dyDescent="0.45">
      <c r="A30" s="2" t="s">
        <v>1</v>
      </c>
    </row>
    <row r="31" spans="1:11" x14ac:dyDescent="0.45">
      <c r="A31" s="2" t="s">
        <v>12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Lekári (Graf 1 + 2)</vt:lpstr>
      <vt:lpstr>Daň z nehnuteľností (Graf 3)</vt:lpstr>
      <vt:lpstr>Rast HDP (Graf 4)</vt:lpstr>
      <vt:lpstr>Výskum a vývoj (Graf 5 + 6)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2024-08-07T07:59:29Z</dcterms:created>
  <dcterms:modified xsi:type="dcterms:W3CDTF">2024-08-22T13:48:27Z</dcterms:modified>
</cp:coreProperties>
</file>